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教材" sheetId="1" r:id="rId1"/>
  </sheets>
  <definedNames>
    <definedName name="_xlnm._FilterDatabase" localSheetId="0" hidden="1">教材!$A$1:$P$2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<sst xmlns="http://schemas.openxmlformats.org/spreadsheetml/2006/main" count="551" uniqueCount="207">
  <si>
    <t>序号</t>
  </si>
  <si>
    <t>教材适用学期</t>
  </si>
  <si>
    <t>课程名称</t>
  </si>
  <si>
    <t>教材适用班级</t>
  </si>
  <si>
    <t>拟选教材</t>
  </si>
  <si>
    <t>教材书号</t>
  </si>
  <si>
    <t>教材著者</t>
  </si>
  <si>
    <t>出版机构</t>
  </si>
  <si>
    <t>版次</t>
  </si>
  <si>
    <t>出版时间</t>
  </si>
  <si>
    <t>定价</t>
  </si>
  <si>
    <t>组编</t>
  </si>
  <si>
    <t>该版本以前是否曾订购</t>
  </si>
  <si>
    <t>学生用书册数</t>
  </si>
  <si>
    <t>教师用书册数</t>
  </si>
  <si>
    <t>教材类型</t>
  </si>
  <si>
    <t>2025-2026-第二学期</t>
  </si>
  <si>
    <t>金融学</t>
  </si>
  <si>
    <t>24应用统计普本班</t>
  </si>
  <si>
    <t>货币金融学（第十三版）</t>
  </si>
  <si>
    <t>978-7-300-32544-6</t>
  </si>
  <si>
    <t>弗雷德里克·S·米什金</t>
  </si>
  <si>
    <t>中国人民大学</t>
  </si>
  <si>
    <t>第十三版</t>
  </si>
  <si>
    <t>2024</t>
  </si>
  <si>
    <t>128</t>
  </si>
  <si>
    <t/>
  </si>
  <si>
    <t>否</t>
  </si>
  <si>
    <t>70</t>
  </si>
  <si>
    <t>1</t>
  </si>
  <si>
    <t>其他</t>
  </si>
  <si>
    <t>数学建模</t>
  </si>
  <si>
    <t>24数学基地班(师)</t>
  </si>
  <si>
    <t>数学模型（第五版）</t>
  </si>
  <si>
    <t>9787040492224</t>
  </si>
  <si>
    <t>姜启源，谢金星，叶俊</t>
  </si>
  <si>
    <t>高等教育出版社</t>
  </si>
  <si>
    <t>5</t>
  </si>
  <si>
    <t xml:space="preserve">2018 </t>
  </si>
  <si>
    <t>56</t>
  </si>
  <si>
    <t>是</t>
  </si>
  <si>
    <t>30</t>
  </si>
  <si>
    <t>0</t>
  </si>
  <si>
    <t>教育部国家级规划教材</t>
  </si>
  <si>
    <t>24数学普本1班(师)、24数学普本2班(师)、24数学普本3班(师)</t>
  </si>
  <si>
    <t>127</t>
  </si>
  <si>
    <t>24数学普本班(师范定向)</t>
  </si>
  <si>
    <t>常微分方程</t>
  </si>
  <si>
    <t>24数学普本1班(师)、24数学普本2班(师)</t>
  </si>
  <si>
    <t>978-7-04-057230-8</t>
  </si>
  <si>
    <t>东北师范大学微分方程教研室</t>
  </si>
  <si>
    <t>2022年1月第3版</t>
  </si>
  <si>
    <t>2022</t>
  </si>
  <si>
    <t>32.6</t>
  </si>
  <si>
    <t>实变函数与泛函分析</t>
  </si>
  <si>
    <t>23数学普本1班(师)、23数学普本2班(师)、23数学普本3班(师)</t>
  </si>
  <si>
    <t>实变函数与泛函分析基础</t>
  </si>
  <si>
    <t>978-7-04-050810-9</t>
  </si>
  <si>
    <t>程其襄,张奠宙,胡善文,薛以锋</t>
  </si>
  <si>
    <t>第四版</t>
  </si>
  <si>
    <t>2019</t>
  </si>
  <si>
    <t>30.5</t>
  </si>
  <si>
    <t>131</t>
  </si>
  <si>
    <t>23数学基地班(师)</t>
  </si>
  <si>
    <t>29</t>
  </si>
  <si>
    <t>抽象代数</t>
  </si>
  <si>
    <t>23数学普本班(师范定向)</t>
  </si>
  <si>
    <t>近世代数</t>
  </si>
  <si>
    <t>978-7-03-023055-3</t>
  </si>
  <si>
    <t>朱平天，李伯洪，邹园</t>
  </si>
  <si>
    <t>科学出版社</t>
  </si>
  <si>
    <t>第三版</t>
  </si>
  <si>
    <t xml:space="preserve">2009 </t>
  </si>
  <si>
    <t>42</t>
  </si>
  <si>
    <t>省部级规划教材</t>
  </si>
  <si>
    <t>组合数学</t>
  </si>
  <si>
    <t>组合数学引论</t>
  </si>
  <si>
    <t>9787312026652</t>
  </si>
  <si>
    <t>许胤龙， 孙淑玲</t>
  </si>
  <si>
    <t>中国科学技术大学出版社</t>
  </si>
  <si>
    <t>第2版</t>
  </si>
  <si>
    <t xml:space="preserve">2010 </t>
  </si>
  <si>
    <t>教育部国家级精品教材</t>
  </si>
  <si>
    <t>金融统计</t>
  </si>
  <si>
    <t>23应用统计普本班</t>
  </si>
  <si>
    <t>金融统计学</t>
  </si>
  <si>
    <t>9787543223363</t>
  </si>
  <si>
    <t>徐国祥</t>
  </si>
  <si>
    <t>格致出版社</t>
  </si>
  <si>
    <t>2016</t>
  </si>
  <si>
    <t>69</t>
  </si>
  <si>
    <t>33</t>
  </si>
  <si>
    <t>竞赛数学</t>
  </si>
  <si>
    <t>数学解题研究</t>
  </si>
  <si>
    <t>978-7-302-51153-3</t>
  </si>
  <si>
    <t>段志贵</t>
  </si>
  <si>
    <t>清华大学出版社</t>
  </si>
  <si>
    <t>第一版</t>
  </si>
  <si>
    <t>2018</t>
  </si>
  <si>
    <t>45</t>
  </si>
  <si>
    <t>复变函数</t>
  </si>
  <si>
    <t>复变函数论</t>
  </si>
  <si>
    <t>9787040555875</t>
  </si>
  <si>
    <t>钟玉泉</t>
  </si>
  <si>
    <t>第五版</t>
  </si>
  <si>
    <t>2021</t>
  </si>
  <si>
    <t>36.8</t>
  </si>
  <si>
    <t>概率论</t>
  </si>
  <si>
    <t>概率论与数理统计教程</t>
  </si>
  <si>
    <t>978-7-04-051148-2</t>
  </si>
  <si>
    <t>茆诗松</t>
  </si>
  <si>
    <t>59</t>
  </si>
  <si>
    <t>概率论与数理统计</t>
  </si>
  <si>
    <t>9787040511482</t>
  </si>
  <si>
    <t>茆诗松，程依明，濮晓龙</t>
  </si>
  <si>
    <t xml:space="preserve">2019 </t>
  </si>
  <si>
    <t>试验设计</t>
  </si>
  <si>
    <t>978-7-5037-6681-7</t>
  </si>
  <si>
    <t>茆诗松 周纪芗 陈颖</t>
  </si>
  <si>
    <t>中国统计出版社</t>
  </si>
  <si>
    <t>2019年7月第4次印刷</t>
  </si>
  <si>
    <t xml:space="preserve">2012 </t>
  </si>
  <si>
    <t>49</t>
  </si>
  <si>
    <t>50</t>
  </si>
  <si>
    <t>应用回归分析</t>
  </si>
  <si>
    <t>978-7-300-27051-7</t>
  </si>
  <si>
    <t>何晓群 刘文卿</t>
  </si>
  <si>
    <t>中国人民大学出版社</t>
  </si>
  <si>
    <t>2019年7月第5版</t>
  </si>
  <si>
    <t xml:space="preserve">2001 </t>
  </si>
  <si>
    <t>36</t>
  </si>
  <si>
    <t>74</t>
  </si>
  <si>
    <t>应用随机过程</t>
  </si>
  <si>
    <t>978-7-300-32106-6</t>
  </si>
  <si>
    <t>张波，商豪，邓军</t>
  </si>
  <si>
    <t>第6版</t>
  </si>
  <si>
    <t>2023</t>
  </si>
  <si>
    <t>专业文献检读与写作</t>
  </si>
  <si>
    <t>文献信息检索与论文写作</t>
  </si>
  <si>
    <t>9787313045140</t>
  </si>
  <si>
    <t>王细荣，吕玉龙，李仁德</t>
  </si>
  <si>
    <t>上海交通大学出版社</t>
  </si>
  <si>
    <t>2015</t>
  </si>
  <si>
    <t>28</t>
  </si>
  <si>
    <t>数据挖掘分析</t>
  </si>
  <si>
    <t>数据挖掘：原理与应用</t>
  </si>
  <si>
    <t>9787111696308</t>
  </si>
  <si>
    <t>丁兆云 ；周鋆 ；杜振国</t>
  </si>
  <si>
    <t>机械工业出版社</t>
  </si>
  <si>
    <t>79</t>
  </si>
  <si>
    <t>朱劼</t>
  </si>
  <si>
    <t>25</t>
  </si>
  <si>
    <t>抽样调查</t>
  </si>
  <si>
    <t>978-7-04-042410-2</t>
  </si>
  <si>
    <t>金勇进</t>
  </si>
  <si>
    <t xml:space="preserve">2015 </t>
  </si>
  <si>
    <t>29.4</t>
  </si>
  <si>
    <t>76</t>
  </si>
  <si>
    <t>统计学专题研究</t>
  </si>
  <si>
    <t>统计学</t>
  </si>
  <si>
    <t>978-7-300-29310-3</t>
  </si>
  <si>
    <t>贾俊平，何晓群，金勇进</t>
  </si>
  <si>
    <t>第8版</t>
  </si>
  <si>
    <t>统计预测与决策</t>
  </si>
  <si>
    <t>9787564241209</t>
  </si>
  <si>
    <t>上海财经大学出版社</t>
  </si>
  <si>
    <t>第六版</t>
  </si>
  <si>
    <t>68</t>
  </si>
  <si>
    <t>中学数学解题研究</t>
  </si>
  <si>
    <t>数学史与数学方法论</t>
  </si>
  <si>
    <t>数学简史</t>
  </si>
  <si>
    <t>978-7-03-019048-2</t>
  </si>
  <si>
    <t>张红</t>
  </si>
  <si>
    <t>1版13次以后</t>
  </si>
  <si>
    <t>38</t>
  </si>
  <si>
    <t>无</t>
  </si>
  <si>
    <t>120</t>
  </si>
  <si>
    <t>数学史</t>
  </si>
  <si>
    <t>12</t>
  </si>
  <si>
    <t>2007</t>
  </si>
  <si>
    <t>现代教育技术</t>
  </si>
  <si>
    <t>几何画板实用范例教程</t>
  </si>
  <si>
    <t>9787302324393</t>
  </si>
  <si>
    <t>陶维林</t>
  </si>
  <si>
    <t>第3版</t>
  </si>
  <si>
    <t>2013</t>
  </si>
  <si>
    <t>35</t>
  </si>
  <si>
    <t>161</t>
  </si>
  <si>
    <t>微分几何</t>
  </si>
  <si>
    <t xml:space="preserve">微分几何  </t>
  </si>
  <si>
    <t>9787040507416</t>
  </si>
  <si>
    <t>梅向明，黄敬之</t>
  </si>
  <si>
    <t>专业英语</t>
  </si>
  <si>
    <t>数学专业英语</t>
  </si>
  <si>
    <t>9787040513882</t>
  </si>
  <si>
    <t>吴炯圻</t>
  </si>
  <si>
    <t>44</t>
  </si>
  <si>
    <t>中学生心理健康教育</t>
  </si>
  <si>
    <t>中小学心理健康教育的理论与实践</t>
  </si>
  <si>
    <t>978-7-303-19361-5</t>
  </si>
  <si>
    <t>张彦云</t>
  </si>
  <si>
    <t>北京师范大学出版社</t>
  </si>
  <si>
    <t>数学分析（II）</t>
  </si>
  <si>
    <t>25数学普本班</t>
  </si>
  <si>
    <t>数学分析（第五版）下册</t>
  </si>
  <si>
    <t>9787040513233</t>
  </si>
  <si>
    <t>华东师范大学数学科学学院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</si>
</sst>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>
      <alignment vertical="center"/>
    </xf>
    <xf numFmtId="44" fontId="24" fillId="0" borderId="0">
      <alignment vertical="center"/>
    </xf>
    <xf numFmtId="42" fontId="24" fillId="0" borderId="0">
      <alignment vertical="center"/>
    </xf>
    <xf numFmtId="43" fontId="24" fillId="0" borderId="0">
      <alignment vertical="center"/>
    </xf>
    <xf numFmtId="41" fontId="24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55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4">
    <dxf>
      <fill>
        <patternFill patternType="solid">
          <bgColor rgb="FFFFC7CE"/>
        </patternFill>
      </fill>
    </dxf>
    <dxf>
      <font>
        <color rgb="FF00B050"/>
      </font>
      <fill>
        <patternFill patternType="solid">
          <bgColor rgb="FFFFFF00"/>
        </patternFill>
      </fill>
    </dxf>
    <dxf>
      <font>
        <color rgb="FF00B050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7.37272727272727" defaultRowHeight="30" customHeight="1"/>
  <cols>
    <col min="1" max="1" width="6.37272727272727" style="1" customWidth="1"/>
    <col min="2" max="2" width="26.5" style="2" customWidth="1"/>
    <col min="3" max="3" width="23.5454545454545" style="2" customWidth="1"/>
    <col min="4" max="4" width="43.8181818181818" style="2" customWidth="1"/>
    <col min="5" max="5" width="32.4545454545455" style="2" customWidth="1"/>
    <col min="6" max="6" width="21.7545454545455" style="2" customWidth="1"/>
    <col min="7" max="7" width="20.3727272727273" style="2" customWidth="1"/>
    <col min="8" max="8" width="27.1272727272727" style="2" customWidth="1"/>
    <col min="9" max="9" width="10.7545454545455" style="2" customWidth="1"/>
    <col min="10" max="10" width="9.87272727272727" style="2" customWidth="1"/>
    <col min="11" max="11" width="8.37272727272727" style="2" customWidth="1"/>
    <col min="12" max="12" width="11.2545454545455" style="2" customWidth="1"/>
    <col min="13" max="13" width="9.37272727272727" style="2" customWidth="1"/>
    <col min="14" max="14" width="7.62727272727273" style="2" customWidth="1"/>
    <col min="15" max="15" width="7" style="2" customWidth="1"/>
    <col min="16" max="16" width="23.3727272727273" style="2" customWidth="1"/>
    <col min="17" max="18" width="7.37272727272727" style="2" customWidth="1"/>
    <col min="19" max="20" width="9.37272727272727" style="2" customWidth="1"/>
    <col min="21" max="21" width="7.37272727272727" style="2" customWidth="1"/>
    <col min="22" max="22" width="9.87272727272727" style="2" customWidth="1"/>
    <col min="23" max="23" width="7.37272727272727" style="2" customWidth="1"/>
    <col min="24" max="24" width="8.25454545454545" style="2" customWidth="1"/>
    <col min="25" max="25" width="10.3727272727273" style="2" customWidth="1"/>
    <col min="26" max="26" width="9.87272727272727" style="2" customWidth="1"/>
    <col min="27" max="29" width="7.37272727272727" style="2" customWidth="1"/>
    <col min="30" max="30" width="9.62727272727273" style="2" customWidth="1"/>
    <col min="31" max="33" width="7.37272727272727" style="2" customWidth="1"/>
    <col min="34" max="34" width="13.6272727272727" style="2" customWidth="1"/>
    <col min="35" max="35" width="17" style="2" customWidth="1"/>
    <col min="36" max="36" width="15.7545454545455" style="2" customWidth="1"/>
    <col min="37" max="37" width="10.3727272727273" style="2" customWidth="1"/>
    <col min="38" max="16368" width="7.37272727272727" style="2" customWidth="1"/>
    <col min="16369" max="16384" width="7.37272727272727" style="2"/>
  </cols>
  <sheetData>
    <row r="1" s="1" customFormat="1" ht="91.5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ht="40.5" customHeight="1" spans="1:16">
      <c r="A2" s="5">
        <f>1</f>
        <v>1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</row>
    <row r="3" ht="40.5" customHeight="1" spans="1:16">
      <c r="A3" s="5">
        <f>2</f>
        <v>2</v>
      </c>
      <c r="B3" s="5" t="s">
        <v>16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26</v>
      </c>
      <c r="M3" s="5" t="s">
        <v>40</v>
      </c>
      <c r="N3" s="5" t="s">
        <v>41</v>
      </c>
      <c r="O3" s="5" t="s">
        <v>42</v>
      </c>
      <c r="P3" s="5" t="s">
        <v>43</v>
      </c>
    </row>
    <row r="4" ht="40.5" customHeight="1" spans="1:16">
      <c r="A4" s="5">
        <f>3</f>
        <v>3</v>
      </c>
      <c r="B4" s="5" t="s">
        <v>16</v>
      </c>
      <c r="C4" s="5" t="s">
        <v>31</v>
      </c>
      <c r="D4" s="5" t="s">
        <v>44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  <c r="J4" s="5" t="s">
        <v>38</v>
      </c>
      <c r="K4" s="5" t="s">
        <v>39</v>
      </c>
      <c r="L4" s="5" t="s">
        <v>26</v>
      </c>
      <c r="M4" s="5" t="s">
        <v>40</v>
      </c>
      <c r="N4" s="5" t="s">
        <v>45</v>
      </c>
      <c r="O4" s="5" t="s">
        <v>29</v>
      </c>
      <c r="P4" s="5" t="s">
        <v>43</v>
      </c>
    </row>
    <row r="5" ht="40.5" customHeight="1" spans="1:16">
      <c r="A5" s="5">
        <f>4</f>
        <v>4</v>
      </c>
      <c r="B5" s="5" t="s">
        <v>16</v>
      </c>
      <c r="C5" s="5" t="s">
        <v>31</v>
      </c>
      <c r="D5" s="5" t="s">
        <v>46</v>
      </c>
      <c r="E5" s="5" t="s">
        <v>33</v>
      </c>
      <c r="F5" s="5" t="s">
        <v>34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26</v>
      </c>
      <c r="M5" s="5" t="s">
        <v>40</v>
      </c>
      <c r="N5" s="5" t="s">
        <v>41</v>
      </c>
      <c r="O5" s="5" t="s">
        <v>42</v>
      </c>
      <c r="P5" s="5" t="s">
        <v>43</v>
      </c>
    </row>
    <row r="6" ht="40.5" customHeight="1" spans="1:16">
      <c r="A6" s="5">
        <f>5</f>
        <v>5</v>
      </c>
      <c r="B6" s="5" t="s">
        <v>16</v>
      </c>
      <c r="C6" s="5" t="s">
        <v>47</v>
      </c>
      <c r="D6" s="5" t="s">
        <v>48</v>
      </c>
      <c r="E6" s="5" t="s">
        <v>47</v>
      </c>
      <c r="F6" s="5" t="s">
        <v>49</v>
      </c>
      <c r="G6" s="5" t="s">
        <v>50</v>
      </c>
      <c r="H6" s="5" t="s">
        <v>36</v>
      </c>
      <c r="I6" s="5" t="s">
        <v>51</v>
      </c>
      <c r="J6" s="5" t="s">
        <v>52</v>
      </c>
      <c r="K6" s="5" t="s">
        <v>53</v>
      </c>
      <c r="L6" s="5" t="s">
        <v>26</v>
      </c>
      <c r="M6" s="5" t="s">
        <v>40</v>
      </c>
      <c r="N6" s="5" t="s">
        <v>45</v>
      </c>
      <c r="O6" s="5" t="s">
        <v>29</v>
      </c>
      <c r="P6" s="5" t="s">
        <v>30</v>
      </c>
    </row>
    <row r="7" ht="40.5" customHeight="1" spans="1:16">
      <c r="A7" s="5">
        <f>6</f>
        <v>6</v>
      </c>
      <c r="B7" s="5" t="s">
        <v>16</v>
      </c>
      <c r="C7" s="5" t="s">
        <v>54</v>
      </c>
      <c r="D7" s="5" t="s">
        <v>55</v>
      </c>
      <c r="E7" s="5" t="s">
        <v>56</v>
      </c>
      <c r="F7" s="5" t="s">
        <v>57</v>
      </c>
      <c r="G7" s="5" t="s">
        <v>58</v>
      </c>
      <c r="H7" s="5" t="s">
        <v>36</v>
      </c>
      <c r="I7" s="5" t="s">
        <v>59</v>
      </c>
      <c r="J7" s="5" t="s">
        <v>60</v>
      </c>
      <c r="K7" s="5" t="s">
        <v>61</v>
      </c>
      <c r="L7" s="5" t="s">
        <v>26</v>
      </c>
      <c r="M7" s="5" t="s">
        <v>40</v>
      </c>
      <c r="N7" s="5" t="s">
        <v>62</v>
      </c>
      <c r="O7" s="5" t="s">
        <v>42</v>
      </c>
      <c r="P7" s="5" t="s">
        <v>43</v>
      </c>
    </row>
    <row r="8" ht="40.5" customHeight="1" spans="1:16">
      <c r="A8" s="5">
        <f>7</f>
        <v>7</v>
      </c>
      <c r="B8" s="5" t="s">
        <v>16</v>
      </c>
      <c r="C8" s="5" t="s">
        <v>54</v>
      </c>
      <c r="D8" s="5" t="s">
        <v>63</v>
      </c>
      <c r="E8" s="5" t="s">
        <v>56</v>
      </c>
      <c r="F8" s="5" t="s">
        <v>57</v>
      </c>
      <c r="G8" s="5" t="s">
        <v>58</v>
      </c>
      <c r="H8" s="5" t="s">
        <v>36</v>
      </c>
      <c r="I8" s="5" t="s">
        <v>59</v>
      </c>
      <c r="J8" s="5" t="s">
        <v>60</v>
      </c>
      <c r="K8" s="5" t="s">
        <v>61</v>
      </c>
      <c r="L8" s="5" t="s">
        <v>26</v>
      </c>
      <c r="M8" s="5" t="s">
        <v>40</v>
      </c>
      <c r="N8" s="5" t="s">
        <v>64</v>
      </c>
      <c r="O8" s="5" t="s">
        <v>42</v>
      </c>
      <c r="P8" s="5" t="s">
        <v>43</v>
      </c>
    </row>
    <row r="9" ht="40.5" customHeight="1" spans="1:16">
      <c r="A9" s="5">
        <f>8</f>
        <v>8</v>
      </c>
      <c r="B9" s="5" t="s">
        <v>16</v>
      </c>
      <c r="C9" s="5" t="s">
        <v>65</v>
      </c>
      <c r="D9" s="5" t="s">
        <v>66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71</v>
      </c>
      <c r="J9" s="5" t="s">
        <v>72</v>
      </c>
      <c r="K9" s="5" t="s">
        <v>64</v>
      </c>
      <c r="L9" s="5" t="s">
        <v>26</v>
      </c>
      <c r="M9" s="5" t="s">
        <v>40</v>
      </c>
      <c r="N9" s="5" t="s">
        <v>73</v>
      </c>
      <c r="O9" s="5" t="s">
        <v>29</v>
      </c>
      <c r="P9" s="5" t="s">
        <v>74</v>
      </c>
    </row>
    <row r="10" ht="40.5" customHeight="1" spans="1:16">
      <c r="A10" s="5">
        <f>9</f>
        <v>9</v>
      </c>
      <c r="B10" s="5" t="s">
        <v>16</v>
      </c>
      <c r="C10" s="5" t="s">
        <v>75</v>
      </c>
      <c r="D10" s="5" t="s">
        <v>55</v>
      </c>
      <c r="E10" s="5" t="s">
        <v>76</v>
      </c>
      <c r="F10" s="5" t="s">
        <v>77</v>
      </c>
      <c r="G10" s="5" t="s">
        <v>78</v>
      </c>
      <c r="H10" s="5" t="s">
        <v>79</v>
      </c>
      <c r="I10" s="5" t="s">
        <v>80</v>
      </c>
      <c r="J10" s="5" t="s">
        <v>81</v>
      </c>
      <c r="K10" s="5" t="s">
        <v>73</v>
      </c>
      <c r="L10" s="5" t="s">
        <v>29</v>
      </c>
      <c r="M10" s="5" t="s">
        <v>40</v>
      </c>
      <c r="N10" s="5" t="s">
        <v>62</v>
      </c>
      <c r="O10" s="5" t="s">
        <v>29</v>
      </c>
      <c r="P10" s="5" t="s">
        <v>82</v>
      </c>
    </row>
    <row r="11" ht="40.5" customHeight="1" spans="1:16">
      <c r="A11" s="5">
        <f>10</f>
        <v>10</v>
      </c>
      <c r="B11" s="5" t="s">
        <v>16</v>
      </c>
      <c r="C11" s="5" t="s">
        <v>75</v>
      </c>
      <c r="D11" s="5" t="s">
        <v>66</v>
      </c>
      <c r="E11" s="5" t="s">
        <v>76</v>
      </c>
      <c r="F11" s="5" t="s">
        <v>77</v>
      </c>
      <c r="G11" s="5" t="s">
        <v>78</v>
      </c>
      <c r="H11" s="5" t="s">
        <v>79</v>
      </c>
      <c r="I11" s="5" t="s">
        <v>80</v>
      </c>
      <c r="J11" s="5" t="s">
        <v>81</v>
      </c>
      <c r="K11" s="5" t="s">
        <v>73</v>
      </c>
      <c r="L11" s="5" t="s">
        <v>29</v>
      </c>
      <c r="M11" s="5" t="s">
        <v>40</v>
      </c>
      <c r="N11" s="5" t="s">
        <v>73</v>
      </c>
      <c r="O11" s="5" t="s">
        <v>29</v>
      </c>
      <c r="P11" s="5" t="s">
        <v>82</v>
      </c>
    </row>
    <row r="12" ht="40.5" customHeight="1" spans="1:16">
      <c r="A12" s="5">
        <f>11</f>
        <v>11</v>
      </c>
      <c r="B12" s="5" t="s">
        <v>16</v>
      </c>
      <c r="C12" s="5" t="s">
        <v>83</v>
      </c>
      <c r="D12" s="5" t="s">
        <v>84</v>
      </c>
      <c r="E12" s="5" t="s">
        <v>85</v>
      </c>
      <c r="F12" s="5" t="s">
        <v>86</v>
      </c>
      <c r="G12" s="5" t="s">
        <v>87</v>
      </c>
      <c r="H12" s="5" t="s">
        <v>88</v>
      </c>
      <c r="I12" s="5" t="s">
        <v>37</v>
      </c>
      <c r="J12" s="5" t="s">
        <v>89</v>
      </c>
      <c r="K12" s="5" t="s">
        <v>90</v>
      </c>
      <c r="L12" s="5" t="s">
        <v>26</v>
      </c>
      <c r="M12" s="5" t="s">
        <v>27</v>
      </c>
      <c r="N12" s="5" t="s">
        <v>91</v>
      </c>
      <c r="O12" s="5" t="s">
        <v>29</v>
      </c>
      <c r="P12" s="5" t="s">
        <v>30</v>
      </c>
    </row>
    <row r="13" ht="40.5" customHeight="1" spans="1:16">
      <c r="A13" s="5">
        <f>12</f>
        <v>12</v>
      </c>
      <c r="B13" s="5" t="s">
        <v>16</v>
      </c>
      <c r="C13" s="5" t="s">
        <v>92</v>
      </c>
      <c r="D13" s="5" t="s">
        <v>55</v>
      </c>
      <c r="E13" s="5" t="s">
        <v>93</v>
      </c>
      <c r="F13" s="5" t="s">
        <v>94</v>
      </c>
      <c r="G13" s="5" t="s">
        <v>95</v>
      </c>
      <c r="H13" s="5" t="s">
        <v>96</v>
      </c>
      <c r="I13" s="5" t="s">
        <v>97</v>
      </c>
      <c r="J13" s="5" t="s">
        <v>98</v>
      </c>
      <c r="K13" s="5" t="s">
        <v>99</v>
      </c>
      <c r="L13" s="5" t="s">
        <v>26</v>
      </c>
      <c r="M13" s="5" t="s">
        <v>40</v>
      </c>
      <c r="N13" s="5" t="s">
        <v>62</v>
      </c>
      <c r="O13" s="5" t="s">
        <v>29</v>
      </c>
      <c r="P13" s="5" t="s">
        <v>30</v>
      </c>
    </row>
    <row r="14" ht="40.5" customHeight="1" spans="1:16">
      <c r="A14" s="5">
        <f>13</f>
        <v>13</v>
      </c>
      <c r="B14" s="5" t="s">
        <v>16</v>
      </c>
      <c r="C14" s="5" t="s">
        <v>100</v>
      </c>
      <c r="D14" s="5" t="s">
        <v>66</v>
      </c>
      <c r="E14" s="5" t="s">
        <v>101</v>
      </c>
      <c r="F14" s="5" t="s">
        <v>102</v>
      </c>
      <c r="G14" s="5" t="s">
        <v>103</v>
      </c>
      <c r="H14" s="5" t="s">
        <v>36</v>
      </c>
      <c r="I14" s="5" t="s">
        <v>104</v>
      </c>
      <c r="J14" s="5" t="s">
        <v>105</v>
      </c>
      <c r="K14" s="5" t="s">
        <v>106</v>
      </c>
      <c r="L14" s="5" t="s">
        <v>103</v>
      </c>
      <c r="M14" s="5" t="s">
        <v>40</v>
      </c>
      <c r="N14" s="5" t="s">
        <v>73</v>
      </c>
      <c r="O14" s="5" t="s">
        <v>42</v>
      </c>
      <c r="P14" s="5" t="s">
        <v>82</v>
      </c>
    </row>
    <row r="15" ht="40.5" customHeight="1" spans="1:16">
      <c r="A15" s="5">
        <f>14</f>
        <v>14</v>
      </c>
      <c r="B15" s="5" t="s">
        <v>16</v>
      </c>
      <c r="C15" s="5" t="s">
        <v>107</v>
      </c>
      <c r="D15" s="5" t="s">
        <v>32</v>
      </c>
      <c r="E15" s="5" t="s">
        <v>108</v>
      </c>
      <c r="F15" s="5" t="s">
        <v>109</v>
      </c>
      <c r="G15" s="5" t="s">
        <v>110</v>
      </c>
      <c r="H15" s="5" t="s">
        <v>36</v>
      </c>
      <c r="I15" s="5" t="s">
        <v>71</v>
      </c>
      <c r="J15" s="5" t="s">
        <v>60</v>
      </c>
      <c r="K15" s="5" t="s">
        <v>111</v>
      </c>
      <c r="L15" s="5" t="s">
        <v>26</v>
      </c>
      <c r="M15" s="5" t="s">
        <v>40</v>
      </c>
      <c r="N15" s="5" t="s">
        <v>41</v>
      </c>
      <c r="O15" s="5" t="s">
        <v>42</v>
      </c>
      <c r="P15" s="5" t="s">
        <v>43</v>
      </c>
    </row>
    <row r="16" ht="40.5" customHeight="1" spans="1:16">
      <c r="A16" s="5">
        <f>15</f>
        <v>15</v>
      </c>
      <c r="B16" s="5" t="s">
        <v>16</v>
      </c>
      <c r="C16" s="5" t="s">
        <v>112</v>
      </c>
      <c r="D16" s="5" t="s">
        <v>46</v>
      </c>
      <c r="E16" s="5" t="s">
        <v>108</v>
      </c>
      <c r="F16" s="5" t="s">
        <v>113</v>
      </c>
      <c r="G16" s="5" t="s">
        <v>114</v>
      </c>
      <c r="H16" s="5" t="s">
        <v>36</v>
      </c>
      <c r="I16" s="5" t="s">
        <v>71</v>
      </c>
      <c r="J16" s="5" t="s">
        <v>115</v>
      </c>
      <c r="K16" s="5" t="s">
        <v>111</v>
      </c>
      <c r="L16" s="5" t="s">
        <v>26</v>
      </c>
      <c r="M16" s="5" t="s">
        <v>40</v>
      </c>
      <c r="N16" s="5" t="s">
        <v>41</v>
      </c>
      <c r="O16" s="5" t="s">
        <v>29</v>
      </c>
      <c r="P16" s="5" t="s">
        <v>43</v>
      </c>
    </row>
    <row r="17" ht="40.5" customHeight="1" spans="1:16">
      <c r="A17" s="5">
        <f>16</f>
        <v>16</v>
      </c>
      <c r="B17" s="5" t="s">
        <v>16</v>
      </c>
      <c r="C17" s="5" t="s">
        <v>116</v>
      </c>
      <c r="D17" s="5" t="s">
        <v>84</v>
      </c>
      <c r="E17" s="5" t="s">
        <v>116</v>
      </c>
      <c r="F17" s="5" t="s">
        <v>117</v>
      </c>
      <c r="G17" s="5" t="s">
        <v>118</v>
      </c>
      <c r="H17" s="5" t="s">
        <v>119</v>
      </c>
      <c r="I17" s="5" t="s">
        <v>120</v>
      </c>
      <c r="J17" s="5" t="s">
        <v>121</v>
      </c>
      <c r="K17" s="5" t="s">
        <v>122</v>
      </c>
      <c r="L17" s="5" t="s">
        <v>26</v>
      </c>
      <c r="M17" s="5" t="s">
        <v>40</v>
      </c>
      <c r="N17" s="5" t="s">
        <v>123</v>
      </c>
      <c r="O17" s="5" t="s">
        <v>29</v>
      </c>
      <c r="P17" s="5" t="s">
        <v>43</v>
      </c>
    </row>
    <row r="18" ht="40.5" customHeight="1" spans="1:16">
      <c r="A18" s="5">
        <f>17</f>
        <v>17</v>
      </c>
      <c r="B18" s="5" t="s">
        <v>16</v>
      </c>
      <c r="C18" s="5" t="s">
        <v>47</v>
      </c>
      <c r="D18" s="5" t="s">
        <v>46</v>
      </c>
      <c r="E18" s="5" t="s">
        <v>47</v>
      </c>
      <c r="F18" s="5" t="s">
        <v>49</v>
      </c>
      <c r="G18" s="5" t="s">
        <v>50</v>
      </c>
      <c r="H18" s="5" t="s">
        <v>36</v>
      </c>
      <c r="I18" s="5" t="s">
        <v>51</v>
      </c>
      <c r="J18" s="5" t="s">
        <v>52</v>
      </c>
      <c r="K18" s="5" t="s">
        <v>53</v>
      </c>
      <c r="L18" s="5" t="s">
        <v>26</v>
      </c>
      <c r="M18" s="5" t="s">
        <v>40</v>
      </c>
      <c r="N18" s="5" t="s">
        <v>41</v>
      </c>
      <c r="O18" s="5" t="s">
        <v>29</v>
      </c>
      <c r="P18" s="5" t="s">
        <v>30</v>
      </c>
    </row>
    <row r="19" ht="40.5" customHeight="1" spans="1:16">
      <c r="A19" s="5">
        <f>18</f>
        <v>18</v>
      </c>
      <c r="B19" s="5" t="s">
        <v>16</v>
      </c>
      <c r="C19" s="5" t="s">
        <v>124</v>
      </c>
      <c r="D19" s="5" t="s">
        <v>18</v>
      </c>
      <c r="E19" s="5" t="s">
        <v>124</v>
      </c>
      <c r="F19" s="5" t="s">
        <v>125</v>
      </c>
      <c r="G19" s="5" t="s">
        <v>126</v>
      </c>
      <c r="H19" s="5" t="s">
        <v>127</v>
      </c>
      <c r="I19" s="5" t="s">
        <v>128</v>
      </c>
      <c r="J19" s="5" t="s">
        <v>129</v>
      </c>
      <c r="K19" s="5" t="s">
        <v>130</v>
      </c>
      <c r="L19" s="5" t="s">
        <v>26</v>
      </c>
      <c r="M19" s="5" t="s">
        <v>40</v>
      </c>
      <c r="N19" s="5" t="s">
        <v>131</v>
      </c>
      <c r="O19" s="5" t="s">
        <v>42</v>
      </c>
      <c r="P19" s="5" t="s">
        <v>43</v>
      </c>
    </row>
    <row r="20" ht="40.5" customHeight="1" spans="1:16">
      <c r="A20" s="5">
        <f>19</f>
        <v>19</v>
      </c>
      <c r="B20" s="5" t="s">
        <v>16</v>
      </c>
      <c r="C20" s="5" t="s">
        <v>47</v>
      </c>
      <c r="D20" s="5" t="s">
        <v>32</v>
      </c>
      <c r="E20" s="5" t="s">
        <v>47</v>
      </c>
      <c r="F20" s="5" t="s">
        <v>49</v>
      </c>
      <c r="G20" s="5" t="s">
        <v>50</v>
      </c>
      <c r="H20" s="5" t="s">
        <v>36</v>
      </c>
      <c r="I20" s="5" t="s">
        <v>51</v>
      </c>
      <c r="J20" s="5" t="s">
        <v>52</v>
      </c>
      <c r="K20" s="5" t="s">
        <v>53</v>
      </c>
      <c r="L20" s="5" t="s">
        <v>26</v>
      </c>
      <c r="M20" s="5" t="s">
        <v>40</v>
      </c>
      <c r="N20" s="5" t="s">
        <v>41</v>
      </c>
      <c r="O20" s="5" t="s">
        <v>29</v>
      </c>
      <c r="P20" s="5" t="s">
        <v>30</v>
      </c>
    </row>
    <row r="21" ht="40.5" customHeight="1" spans="1:16">
      <c r="A21" s="5">
        <f>20</f>
        <v>20</v>
      </c>
      <c r="B21" s="5" t="s">
        <v>16</v>
      </c>
      <c r="C21" s="5" t="s">
        <v>132</v>
      </c>
      <c r="D21" s="5" t="s">
        <v>18</v>
      </c>
      <c r="E21" s="5" t="s">
        <v>132</v>
      </c>
      <c r="F21" s="5" t="s">
        <v>133</v>
      </c>
      <c r="G21" s="5" t="s">
        <v>134</v>
      </c>
      <c r="H21" s="5" t="s">
        <v>127</v>
      </c>
      <c r="I21" s="5" t="s">
        <v>135</v>
      </c>
      <c r="J21" s="5" t="s">
        <v>136</v>
      </c>
      <c r="K21" s="5" t="s">
        <v>122</v>
      </c>
      <c r="L21" s="5" t="s">
        <v>26</v>
      </c>
      <c r="M21" s="5" t="s">
        <v>27</v>
      </c>
      <c r="N21" s="5" t="s">
        <v>131</v>
      </c>
      <c r="O21" s="5" t="s">
        <v>29</v>
      </c>
      <c r="P21" s="5" t="s">
        <v>30</v>
      </c>
    </row>
    <row r="22" ht="40.5" customHeight="1" spans="1:16">
      <c r="A22" s="5">
        <f>21</f>
        <v>21</v>
      </c>
      <c r="B22" s="5" t="s">
        <v>16</v>
      </c>
      <c r="C22" s="5" t="s">
        <v>112</v>
      </c>
      <c r="D22" s="5" t="s">
        <v>18</v>
      </c>
      <c r="E22" s="5" t="s">
        <v>108</v>
      </c>
      <c r="F22" s="5" t="s">
        <v>113</v>
      </c>
      <c r="G22" s="5" t="s">
        <v>114</v>
      </c>
      <c r="H22" s="5" t="s">
        <v>36</v>
      </c>
      <c r="I22" s="5" t="s">
        <v>71</v>
      </c>
      <c r="J22" s="5" t="s">
        <v>115</v>
      </c>
      <c r="K22" s="5" t="s">
        <v>111</v>
      </c>
      <c r="L22" s="5" t="s">
        <v>26</v>
      </c>
      <c r="M22" s="5" t="s">
        <v>40</v>
      </c>
      <c r="N22" s="5" t="s">
        <v>131</v>
      </c>
      <c r="O22" s="5" t="s">
        <v>29</v>
      </c>
      <c r="P22" s="5" t="s">
        <v>30</v>
      </c>
    </row>
    <row r="23" ht="40.5" customHeight="1" spans="1:16">
      <c r="A23" s="5">
        <f>22</f>
        <v>22</v>
      </c>
      <c r="B23" s="5" t="s">
        <v>16</v>
      </c>
      <c r="C23" s="5" t="s">
        <v>137</v>
      </c>
      <c r="D23" s="5" t="s">
        <v>84</v>
      </c>
      <c r="E23" s="5" t="s">
        <v>138</v>
      </c>
      <c r="F23" s="5" t="s">
        <v>139</v>
      </c>
      <c r="G23" s="5" t="s">
        <v>140</v>
      </c>
      <c r="H23" s="5" t="s">
        <v>141</v>
      </c>
      <c r="I23" s="5" t="s">
        <v>37</v>
      </c>
      <c r="J23" s="5" t="s">
        <v>142</v>
      </c>
      <c r="K23" s="5" t="s">
        <v>143</v>
      </c>
      <c r="L23" s="5" t="s">
        <v>26</v>
      </c>
      <c r="M23" s="5" t="s">
        <v>40</v>
      </c>
      <c r="N23" s="5" t="s">
        <v>123</v>
      </c>
      <c r="O23" s="5" t="s">
        <v>29</v>
      </c>
      <c r="P23" s="5" t="s">
        <v>30</v>
      </c>
    </row>
    <row r="24" ht="40.5" customHeight="1" spans="1:16">
      <c r="A24" s="5">
        <f>23</f>
        <v>23</v>
      </c>
      <c r="B24" s="5" t="s">
        <v>16</v>
      </c>
      <c r="C24" s="5" t="s">
        <v>144</v>
      </c>
      <c r="D24" s="5" t="s">
        <v>84</v>
      </c>
      <c r="E24" s="5" t="s">
        <v>145</v>
      </c>
      <c r="F24" s="5" t="s">
        <v>146</v>
      </c>
      <c r="G24" s="5" t="s">
        <v>147</v>
      </c>
      <c r="H24" s="5" t="s">
        <v>148</v>
      </c>
      <c r="I24" s="5" t="s">
        <v>97</v>
      </c>
      <c r="J24" s="5" t="s">
        <v>105</v>
      </c>
      <c r="K24" s="5" t="s">
        <v>149</v>
      </c>
      <c r="L24" s="5" t="s">
        <v>150</v>
      </c>
      <c r="M24" s="5" t="s">
        <v>40</v>
      </c>
      <c r="N24" s="5" t="s">
        <v>151</v>
      </c>
      <c r="O24" s="5" t="s">
        <v>42</v>
      </c>
      <c r="P24" s="5" t="s">
        <v>30</v>
      </c>
    </row>
    <row r="25" ht="40.5" customHeight="1" spans="1:16">
      <c r="A25" s="5">
        <f>24</f>
        <v>24</v>
      </c>
      <c r="B25" s="5" t="s">
        <v>16</v>
      </c>
      <c r="C25" s="5" t="s">
        <v>152</v>
      </c>
      <c r="D25" s="5" t="s">
        <v>18</v>
      </c>
      <c r="E25" s="5" t="s">
        <v>152</v>
      </c>
      <c r="F25" s="5" t="s">
        <v>153</v>
      </c>
      <c r="G25" s="5" t="s">
        <v>154</v>
      </c>
      <c r="H25" s="5" t="s">
        <v>127</v>
      </c>
      <c r="I25" s="5" t="s">
        <v>97</v>
      </c>
      <c r="J25" s="5" t="s">
        <v>155</v>
      </c>
      <c r="K25" s="5" t="s">
        <v>156</v>
      </c>
      <c r="L25" s="5" t="s">
        <v>26</v>
      </c>
      <c r="M25" s="5" t="s">
        <v>40</v>
      </c>
      <c r="N25" s="5" t="s">
        <v>157</v>
      </c>
      <c r="O25" s="5" t="s">
        <v>29</v>
      </c>
      <c r="P25" s="5" t="s">
        <v>30</v>
      </c>
    </row>
    <row r="26" ht="40.5" customHeight="1" spans="1:16">
      <c r="A26" s="5">
        <f>25</f>
        <v>25</v>
      </c>
      <c r="B26" s="5" t="s">
        <v>16</v>
      </c>
      <c r="C26" s="5" t="s">
        <v>158</v>
      </c>
      <c r="D26" s="5" t="s">
        <v>84</v>
      </c>
      <c r="E26" s="5" t="s">
        <v>159</v>
      </c>
      <c r="F26" s="5" t="s">
        <v>160</v>
      </c>
      <c r="G26" s="5" t="s">
        <v>161</v>
      </c>
      <c r="H26" s="5" t="s">
        <v>127</v>
      </c>
      <c r="I26" s="5" t="s">
        <v>162</v>
      </c>
      <c r="J26" s="5" t="s">
        <v>52</v>
      </c>
      <c r="K26" s="5" t="s">
        <v>122</v>
      </c>
      <c r="L26" s="5" t="s">
        <v>26</v>
      </c>
      <c r="M26" s="5" t="s">
        <v>40</v>
      </c>
      <c r="N26" s="5" t="s">
        <v>123</v>
      </c>
      <c r="O26" s="5" t="s">
        <v>29</v>
      </c>
      <c r="P26" s="5" t="s">
        <v>43</v>
      </c>
    </row>
    <row r="27" ht="40.5" customHeight="1" spans="1:16">
      <c r="A27" s="5">
        <f>26</f>
        <v>26</v>
      </c>
      <c r="B27" s="5" t="s">
        <v>16</v>
      </c>
      <c r="C27" s="5" t="s">
        <v>158</v>
      </c>
      <c r="D27" s="5" t="s">
        <v>84</v>
      </c>
      <c r="E27" s="5" t="s">
        <v>159</v>
      </c>
      <c r="F27" s="5" t="s">
        <v>160</v>
      </c>
      <c r="G27" s="5" t="s">
        <v>161</v>
      </c>
      <c r="H27" s="5" t="s">
        <v>127</v>
      </c>
      <c r="I27" s="5" t="s">
        <v>162</v>
      </c>
      <c r="J27" s="5" t="s">
        <v>52</v>
      </c>
      <c r="K27" s="5" t="s">
        <v>122</v>
      </c>
      <c r="L27" s="5" t="s">
        <v>26</v>
      </c>
      <c r="M27" s="5" t="s">
        <v>40</v>
      </c>
      <c r="N27" s="5" t="s">
        <v>123</v>
      </c>
      <c r="O27" s="5" t="s">
        <v>29</v>
      </c>
      <c r="P27" s="5" t="s">
        <v>43</v>
      </c>
    </row>
    <row r="28" ht="40.5" customHeight="1" spans="1:16">
      <c r="A28" s="5">
        <f>27</f>
        <v>27</v>
      </c>
      <c r="B28" s="5" t="s">
        <v>16</v>
      </c>
      <c r="C28" s="5" t="s">
        <v>163</v>
      </c>
      <c r="D28" s="5" t="s">
        <v>84</v>
      </c>
      <c r="E28" s="5" t="s">
        <v>163</v>
      </c>
      <c r="F28" s="5" t="s">
        <v>164</v>
      </c>
      <c r="G28" s="5" t="s">
        <v>87</v>
      </c>
      <c r="H28" s="5" t="s">
        <v>165</v>
      </c>
      <c r="I28" s="5" t="s">
        <v>166</v>
      </c>
      <c r="J28" s="5" t="s">
        <v>136</v>
      </c>
      <c r="K28" s="5" t="s">
        <v>167</v>
      </c>
      <c r="L28" s="5" t="s">
        <v>26</v>
      </c>
      <c r="M28" s="5" t="s">
        <v>40</v>
      </c>
      <c r="N28" s="5" t="s">
        <v>123</v>
      </c>
      <c r="O28" s="5" t="s">
        <v>29</v>
      </c>
      <c r="P28" s="5" t="s">
        <v>43</v>
      </c>
    </row>
    <row r="29" ht="40.5" customHeight="1" spans="1:16">
      <c r="A29" s="5">
        <f>28</f>
        <v>28</v>
      </c>
      <c r="B29" s="5" t="s">
        <v>16</v>
      </c>
      <c r="C29" s="5" t="s">
        <v>168</v>
      </c>
      <c r="D29" s="5" t="s">
        <v>66</v>
      </c>
      <c r="E29" s="5" t="s">
        <v>93</v>
      </c>
      <c r="F29" s="5" t="s">
        <v>94</v>
      </c>
      <c r="G29" s="5" t="s">
        <v>95</v>
      </c>
      <c r="H29" s="5" t="s">
        <v>96</v>
      </c>
      <c r="I29" s="5" t="s">
        <v>97</v>
      </c>
      <c r="J29" s="5" t="s">
        <v>98</v>
      </c>
      <c r="K29" s="5" t="s">
        <v>99</v>
      </c>
      <c r="L29" s="5" t="s">
        <v>26</v>
      </c>
      <c r="M29" s="5" t="s">
        <v>40</v>
      </c>
      <c r="N29" s="5" t="s">
        <v>73</v>
      </c>
      <c r="O29" s="5" t="s">
        <v>29</v>
      </c>
      <c r="P29" s="5" t="s">
        <v>30</v>
      </c>
    </row>
    <row r="30" ht="40.5" customHeight="1" spans="1:16">
      <c r="A30" s="5">
        <f>29</f>
        <v>29</v>
      </c>
      <c r="B30" s="5" t="s">
        <v>16</v>
      </c>
      <c r="C30" s="5" t="s">
        <v>169</v>
      </c>
      <c r="D30" s="5" t="s">
        <v>55</v>
      </c>
      <c r="E30" s="5" t="s">
        <v>170</v>
      </c>
      <c r="F30" s="5" t="s">
        <v>171</v>
      </c>
      <c r="G30" s="5" t="s">
        <v>172</v>
      </c>
      <c r="H30" s="5" t="s">
        <v>70</v>
      </c>
      <c r="I30" s="5" t="s">
        <v>173</v>
      </c>
      <c r="J30" s="5" t="s">
        <v>38</v>
      </c>
      <c r="K30" s="5" t="s">
        <v>174</v>
      </c>
      <c r="L30" s="5" t="s">
        <v>175</v>
      </c>
      <c r="M30" s="5" t="s">
        <v>40</v>
      </c>
      <c r="N30" s="5" t="s">
        <v>176</v>
      </c>
      <c r="O30" s="5" t="s">
        <v>42</v>
      </c>
      <c r="P30" s="5" t="s">
        <v>30</v>
      </c>
    </row>
    <row r="31" ht="40.5" customHeight="1" spans="1:16">
      <c r="A31" s="5">
        <f>30</f>
        <v>30</v>
      </c>
      <c r="B31" s="5" t="s">
        <v>16</v>
      </c>
      <c r="C31" s="5" t="s">
        <v>177</v>
      </c>
      <c r="D31" s="5" t="s">
        <v>66</v>
      </c>
      <c r="E31" s="5" t="s">
        <v>170</v>
      </c>
      <c r="F31" s="5" t="s">
        <v>171</v>
      </c>
      <c r="G31" s="5" t="s">
        <v>172</v>
      </c>
      <c r="H31" s="5" t="s">
        <v>70</v>
      </c>
      <c r="I31" s="5" t="s">
        <v>178</v>
      </c>
      <c r="J31" s="5" t="s">
        <v>179</v>
      </c>
      <c r="K31" s="5" t="s">
        <v>174</v>
      </c>
      <c r="L31" s="5" t="s">
        <v>26</v>
      </c>
      <c r="M31" s="5" t="s">
        <v>40</v>
      </c>
      <c r="N31" s="5" t="s">
        <v>73</v>
      </c>
      <c r="O31" s="5" t="s">
        <v>42</v>
      </c>
      <c r="P31" s="5" t="s">
        <v>30</v>
      </c>
    </row>
    <row r="32" ht="40.5" customHeight="1" spans="1:16">
      <c r="A32" s="5">
        <f>31</f>
        <v>31</v>
      </c>
      <c r="B32" s="5" t="s">
        <v>16</v>
      </c>
      <c r="C32" s="5" t="s">
        <v>180</v>
      </c>
      <c r="D32" s="5" t="s">
        <v>55</v>
      </c>
      <c r="E32" s="5" t="s">
        <v>181</v>
      </c>
      <c r="F32" s="5" t="s">
        <v>182</v>
      </c>
      <c r="G32" s="5" t="s">
        <v>183</v>
      </c>
      <c r="H32" s="5" t="s">
        <v>96</v>
      </c>
      <c r="I32" s="5" t="s">
        <v>184</v>
      </c>
      <c r="J32" s="5" t="s">
        <v>185</v>
      </c>
      <c r="K32" s="5" t="s">
        <v>186</v>
      </c>
      <c r="L32" s="5" t="s">
        <v>26</v>
      </c>
      <c r="M32" s="5" t="s">
        <v>40</v>
      </c>
      <c r="N32" s="5" t="s">
        <v>187</v>
      </c>
      <c r="O32" s="5" t="s">
        <v>29</v>
      </c>
      <c r="P32" s="5" t="s">
        <v>43</v>
      </c>
    </row>
    <row r="33" ht="40.5" customHeight="1" spans="1:16">
      <c r="A33" s="5">
        <f>32</f>
        <v>32</v>
      </c>
      <c r="B33" s="5" t="s">
        <v>16</v>
      </c>
      <c r="C33" s="5" t="s">
        <v>188</v>
      </c>
      <c r="D33" s="5" t="s">
        <v>55</v>
      </c>
      <c r="E33" s="5" t="s">
        <v>189</v>
      </c>
      <c r="F33" s="5" t="s">
        <v>190</v>
      </c>
      <c r="G33" s="5" t="s">
        <v>191</v>
      </c>
      <c r="H33" s="5" t="s">
        <v>36</v>
      </c>
      <c r="I33" s="5" t="s">
        <v>104</v>
      </c>
      <c r="J33" s="5" t="s">
        <v>115</v>
      </c>
      <c r="K33" s="5" t="s">
        <v>41</v>
      </c>
      <c r="L33" s="5" t="s">
        <v>26</v>
      </c>
      <c r="M33" s="5" t="s">
        <v>40</v>
      </c>
      <c r="N33" s="5" t="s">
        <v>62</v>
      </c>
      <c r="O33" s="5" t="s">
        <v>29</v>
      </c>
      <c r="P33" s="5" t="s">
        <v>43</v>
      </c>
    </row>
    <row r="34" ht="40.5" customHeight="1" spans="1:16">
      <c r="A34" s="5">
        <f>33</f>
        <v>33</v>
      </c>
      <c r="B34" s="5" t="s">
        <v>16</v>
      </c>
      <c r="C34" s="5" t="s">
        <v>192</v>
      </c>
      <c r="D34" s="5" t="s">
        <v>63</v>
      </c>
      <c r="E34" s="5" t="s">
        <v>193</v>
      </c>
      <c r="F34" s="5" t="s">
        <v>194</v>
      </c>
      <c r="G34" s="5" t="s">
        <v>195</v>
      </c>
      <c r="H34" s="5" t="s">
        <v>36</v>
      </c>
      <c r="I34" s="5" t="s">
        <v>71</v>
      </c>
      <c r="J34" s="5" t="s">
        <v>60</v>
      </c>
      <c r="K34" s="5" t="s">
        <v>196</v>
      </c>
      <c r="L34" s="5" t="s">
        <v>26</v>
      </c>
      <c r="M34" s="5" t="s">
        <v>27</v>
      </c>
      <c r="N34" s="5" t="s">
        <v>64</v>
      </c>
      <c r="O34" s="5" t="s">
        <v>29</v>
      </c>
      <c r="P34" s="5" t="s">
        <v>43</v>
      </c>
    </row>
    <row r="35" ht="40.5" customHeight="1" spans="1:16">
      <c r="A35" s="5">
        <f>34</f>
        <v>34</v>
      </c>
      <c r="B35" s="5" t="s">
        <v>16</v>
      </c>
      <c r="C35" s="5" t="s">
        <v>188</v>
      </c>
      <c r="D35" s="5" t="s">
        <v>63</v>
      </c>
      <c r="E35" s="5" t="s">
        <v>189</v>
      </c>
      <c r="F35" s="5" t="s">
        <v>190</v>
      </c>
      <c r="G35" s="5" t="s">
        <v>191</v>
      </c>
      <c r="H35" s="5" t="s">
        <v>36</v>
      </c>
      <c r="I35" s="5" t="s">
        <v>104</v>
      </c>
      <c r="J35" s="5" t="s">
        <v>115</v>
      </c>
      <c r="K35" s="5" t="s">
        <v>41</v>
      </c>
      <c r="L35" s="5" t="s">
        <v>26</v>
      </c>
      <c r="M35" s="5" t="s">
        <v>40</v>
      </c>
      <c r="N35" s="5" t="s">
        <v>64</v>
      </c>
      <c r="O35" s="5" t="s">
        <v>29</v>
      </c>
      <c r="P35" s="5" t="s">
        <v>43</v>
      </c>
    </row>
    <row r="36" ht="40.5" customHeight="1" spans="1:16">
      <c r="A36" s="5">
        <f>35</f>
        <v>35</v>
      </c>
      <c r="B36" s="5" t="s">
        <v>16</v>
      </c>
      <c r="C36" s="5" t="s">
        <v>197</v>
      </c>
      <c r="D36" s="5" t="s">
        <v>66</v>
      </c>
      <c r="E36" s="5" t="s">
        <v>198</v>
      </c>
      <c r="F36" s="5" t="s">
        <v>199</v>
      </c>
      <c r="G36" s="5" t="s">
        <v>200</v>
      </c>
      <c r="H36" s="5" t="s">
        <v>201</v>
      </c>
      <c r="I36" s="5" t="s">
        <v>97</v>
      </c>
      <c r="J36" s="5" t="s">
        <v>142</v>
      </c>
      <c r="K36" s="5" t="s">
        <v>41</v>
      </c>
      <c r="L36" s="5" t="s">
        <v>26</v>
      </c>
      <c r="M36" s="5" t="s">
        <v>40</v>
      </c>
      <c r="N36" s="5" t="s">
        <v>73</v>
      </c>
      <c r="O36" s="5" t="s">
        <v>42</v>
      </c>
      <c r="P36" s="5" t="s">
        <v>43</v>
      </c>
    </row>
    <row r="37" s="2" customFormat="1" ht="40.5" customHeight="1" spans="1:16">
      <c r="A37" s="5">
        <v>36</v>
      </c>
      <c r="B37" s="5" t="s">
        <v>16</v>
      </c>
      <c r="C37" s="5" t="s">
        <v>202</v>
      </c>
      <c r="D37" s="5" t="s">
        <v>203</v>
      </c>
      <c r="E37" s="5" t="s">
        <v>204</v>
      </c>
      <c r="F37" s="6" t="s">
        <v>205</v>
      </c>
      <c r="G37" s="5" t="s">
        <v>206</v>
      </c>
      <c r="H37" s="5" t="s">
        <v>36</v>
      </c>
      <c r="I37" s="5" t="s">
        <v>104</v>
      </c>
      <c r="J37" s="5">
        <v>2019</v>
      </c>
      <c r="K37" s="5">
        <v>46.8</v>
      </c>
      <c r="L37" s="5"/>
      <c r="M37" s="5" t="s">
        <v>40</v>
      </c>
      <c r="N37" s="5">
        <v>40</v>
      </c>
      <c r="O37" s="5">
        <v>2</v>
      </c>
      <c r="P37" s="5" t="s">
        <v>43</v>
      </c>
    </row>
  </sheetData>
  <conditionalFormatting sqref="A37:P37">
    <cfRule type="cellIs" dxfId="0" priority="1" operator="equal">
      <formula>"很不满意"</formula>
    </cfRule>
    <cfRule type="cellIs" dxfId="0" priority="2" operator="equal">
      <formula>"不太满意"</formula>
    </cfRule>
    <cfRule type="cellIs" dxfId="1" priority="3" operator="equal">
      <formula>"比较满意"</formula>
    </cfRule>
    <cfRule type="cellIs" dxfId="2" priority="4" operator="equal">
      <formula>"满意"</formula>
    </cfRule>
    <cfRule type="cellIs" dxfId="3" priority="5" operator="equal">
      <formula>"十分满意"</formula>
    </cfRule>
  </conditionalFormatting>
  <conditionalFormatting sqref="Q37:AG37">
    <cfRule type="cellIs" dxfId="0" priority="6" operator="equal">
      <formula>"很不满意"</formula>
    </cfRule>
    <cfRule type="cellIs" dxfId="0" priority="7" operator="equal">
      <formula>"不太满意"</formula>
    </cfRule>
    <cfRule type="cellIs" dxfId="1" priority="8" operator="equal">
      <formula>"比较满意"</formula>
    </cfRule>
    <cfRule type="cellIs" dxfId="2" priority="9" operator="equal">
      <formula>"满意"</formula>
    </cfRule>
    <cfRule type="cellIs" dxfId="3" priority="10" operator="equal">
      <formula>"十分满意"</formula>
    </cfRule>
  </conditionalFormatting>
  <conditionalFormatting sqref="B2:P36 L1:P1 L38:AG1048576 Q1:AG36">
    <cfRule type="cellIs" dxfId="0" priority="22" operator="equal">
      <formula>"很不满意"</formula>
    </cfRule>
    <cfRule type="cellIs" dxfId="0" priority="23" operator="equal">
      <formula>"不太满意"</formula>
    </cfRule>
    <cfRule type="cellIs" dxfId="1" priority="24" operator="equal">
      <formula>"比较满意"</formula>
    </cfRule>
    <cfRule type="cellIs" dxfId="2" priority="25" operator="equal">
      <formula>"满意"</formula>
    </cfRule>
    <cfRule type="cellIs" dxfId="3" priority="26" operator="equal">
      <formula>"十分满意"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陈波</cp:lastModifiedBy>
  <dcterms:created xsi:type="dcterms:W3CDTF">2016-11-17T13:36:00Z</dcterms:created>
  <dcterms:modified xsi:type="dcterms:W3CDTF">2026-01-14T01:37:52Z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F038CA77A96141959FD133DDD303BB8B_12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